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arisvr\事務局専用フォルダ\41WAMNET（電子開示システム）\令和6年\3 公開用計算書類\"/>
    </mc:Choice>
  </mc:AlternateContent>
  <xr:revisionPtr revIDLastSave="0" documentId="8_{84F8570F-606D-4D9A-BA54-6ADFA3879669}" xr6:coauthVersionLast="47" xr6:coauthVersionMax="47" xr10:uidLastSave="{00000000-0000-0000-0000-000000000000}"/>
  <bookViews>
    <workbookView xWindow="-120" yWindow="-120" windowWidth="19440" windowHeight="15000" xr2:uid="{50C1E8E3-15E2-4047-9E53-05A4D8AA2D12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E33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H25" i="1"/>
  <c r="G25" i="1"/>
  <c r="G33" i="1" s="1"/>
  <c r="I33" i="1" s="1"/>
  <c r="E25" i="1"/>
  <c r="I24" i="1"/>
  <c r="E24" i="1"/>
  <c r="I23" i="1"/>
  <c r="E23" i="1"/>
  <c r="D22" i="1"/>
  <c r="D18" i="1" s="1"/>
  <c r="C22" i="1"/>
  <c r="E22" i="1" s="1"/>
  <c r="H21" i="1"/>
  <c r="H34" i="1" s="1"/>
  <c r="E21" i="1"/>
  <c r="I20" i="1"/>
  <c r="E20" i="1"/>
  <c r="I19" i="1"/>
  <c r="E19" i="1"/>
  <c r="D19" i="1"/>
  <c r="C19" i="1"/>
  <c r="H18" i="1"/>
  <c r="I18" i="1" s="1"/>
  <c r="G18" i="1"/>
  <c r="I17" i="1"/>
  <c r="I16" i="1"/>
  <c r="I15" i="1"/>
  <c r="I14" i="1"/>
  <c r="I13" i="1"/>
  <c r="I12" i="1"/>
  <c r="E12" i="1"/>
  <c r="I11" i="1"/>
  <c r="E11" i="1"/>
  <c r="I10" i="1"/>
  <c r="E10" i="1"/>
  <c r="H9" i="1"/>
  <c r="G9" i="1"/>
  <c r="G21" i="1" s="1"/>
  <c r="D9" i="1"/>
  <c r="D34" i="1" s="1"/>
  <c r="C9" i="1"/>
  <c r="E9" i="1" s="1"/>
  <c r="G34" i="1" l="1"/>
  <c r="I34" i="1" s="1"/>
  <c r="I21" i="1"/>
  <c r="I9" i="1"/>
  <c r="C18" i="1"/>
  <c r="C34" i="1" l="1"/>
  <c r="E34" i="1" s="1"/>
  <c r="E18" i="1"/>
</calcChain>
</file>

<file path=xl/sharedStrings.xml><?xml version="1.0" encoding="utf-8"?>
<sst xmlns="http://schemas.openxmlformats.org/spreadsheetml/2006/main" count="58" uniqueCount="53">
  <si>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</si>
  <si>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</si>
  <si>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</si>
  <si>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</si>
  <si>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</si>
  <si>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</si>
  <si>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</si>
  <si>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</si>
  <si>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</si>
  <si>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</si>
  <si>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</si>
  <si>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</si>
  <si>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</si>
  <si>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</si>
  <si>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社会福祉連携推進業務短期運営資金借入金</t>
  </si>
  <si>
    <t>　未収補助金</t>
  </si>
  <si>
    <t>　１年以内返済予定設備資金借入金</t>
  </si>
  <si>
    <t>　１年以内返済予定長期運営資金借入金</t>
  </si>
  <si>
    <t>　未払費用</t>
  </si>
  <si>
    <t>　預り金</t>
  </si>
  <si>
    <t>　職員預り金</t>
  </si>
  <si>
    <t>　賞与引当金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</si>
  <si>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</si>
  <si>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</si>
  <si>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</si>
  <si>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</si>
  <si>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</si>
  <si>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</si>
  <si>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</si>
  <si>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負債の部合計</t>
  </si>
  <si>
    <t>その他の固定資産</t>
  </si>
  <si>
    <t>純資産の部</t>
  </si>
  <si>
    <t>基本金</t>
  </si>
  <si>
    <t>国庫補助金等特別積立金</t>
  </si>
  <si>
    <t>　建物付属設備</t>
  </si>
  <si>
    <t>その他の積立金</t>
  </si>
  <si>
    <t>　構築物</t>
  </si>
  <si>
    <t>　人件費積立金</t>
  </si>
  <si>
    <t>　器具及び備品</t>
  </si>
  <si>
    <t>　修繕積立金</t>
  </si>
  <si>
    <t>　建設仮勘定</t>
  </si>
  <si>
    <t>　備品等購入積立金</t>
  </si>
  <si>
    <t>　権利</t>
  </si>
  <si>
    <t>　保育所施設･設備整備積立金</t>
  </si>
  <si>
    <t>　人件費積立資産</t>
  </si>
  <si>
    <t>次期繰越活動増減差額</t>
  </si>
  <si>
    <t>　修繕積立資産</t>
  </si>
  <si>
    <t>（うち当期活動増減差額）</t>
  </si>
  <si>
    <t>　備品等購入積立資産</t>
  </si>
  <si>
    <t>　保育所施設･設備整備積立資産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</si>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</sst>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39FE93AE-9461-4EFC-B737-D94E14D7FAAB}"/>
    <cellStyle name="標準 3" xfId="2" xr:uid="{A9E1AF26-4DAD-458D-A5EE-5BC13EF42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1497-5848-4CD6-9755-5AA16A21F45D}">
  <sheetPr>
    <pageSetUpPr fitToPage="1"/>
  </sheetPr>
  <dimension ref="B1:I34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</f>
        <v>167360999</v>
      </c>
      <c r="D9" s="16">
        <f>+D10+D11+D12</f>
        <v>148929496</v>
      </c>
      <c r="E9" s="15">
        <f>C9-D9</f>
        <v>18431503</v>
      </c>
      <c r="F9" s="14" t="s">
        <v>10</v>
      </c>
      <c r="G9" s="15">
        <f>+G10+G11+G12+G13+G14+G15+G16+G17</f>
        <v>68706121</v>
      </c>
      <c r="H9" s="16">
        <f>+H10+H11+H12+H13+H14+H15+H16+H17</f>
        <v>56412816</v>
      </c>
      <c r="I9" s="15">
        <f>G9-H9</f>
        <v>12293305</v>
      </c>
    </row>
    <row r="10" spans="2:9" x14ac:dyDescent="0.4">
      <c r="B10" s="17" t="s">
        <v>11</v>
      </c>
      <c r="C10" s="18">
        <v>88402599</v>
      </c>
      <c r="D10" s="19">
        <v>89225500</v>
      </c>
      <c r="E10" s="18">
        <f t="shared" ref="E10:E34" si="0">C10-D10</f>
        <v>-822901</v>
      </c>
      <c r="F10" s="20" t="s">
        <v>12</v>
      </c>
      <c r="G10" s="21">
        <v>12515312</v>
      </c>
      <c r="H10" s="22">
        <v>11760586</v>
      </c>
      <c r="I10" s="21">
        <f t="shared" ref="I10:I34" si="1">G10-H10</f>
        <v>754726</v>
      </c>
    </row>
    <row r="11" spans="2:9" x14ac:dyDescent="0.4">
      <c r="B11" s="20" t="s">
        <v>13</v>
      </c>
      <c r="C11" s="21">
        <v>50111400</v>
      </c>
      <c r="D11" s="22">
        <v>33167496</v>
      </c>
      <c r="E11" s="21">
        <f t="shared" si="0"/>
        <v>16943904</v>
      </c>
      <c r="F11" s="20" t="s">
        <v>14</v>
      </c>
      <c r="G11" s="21"/>
      <c r="H11" s="22"/>
      <c r="I11" s="21">
        <f t="shared" si="1"/>
        <v>0</v>
      </c>
    </row>
    <row r="12" spans="2:9" x14ac:dyDescent="0.4">
      <c r="B12" s="20" t="s">
        <v>15</v>
      </c>
      <c r="C12" s="21">
        <v>28847000</v>
      </c>
      <c r="D12" s="22">
        <v>26536500</v>
      </c>
      <c r="E12" s="21">
        <f t="shared" si="0"/>
        <v>2310500</v>
      </c>
      <c r="F12" s="20" t="s">
        <v>16</v>
      </c>
      <c r="G12" s="21"/>
      <c r="H12" s="22"/>
      <c r="I12" s="21">
        <f t="shared" si="1"/>
        <v>0</v>
      </c>
    </row>
    <row r="13" spans="2:9" x14ac:dyDescent="0.4">
      <c r="B13" s="20"/>
      <c r="C13" s="21"/>
      <c r="D13" s="21"/>
      <c r="E13" s="21"/>
      <c r="F13" s="20" t="s">
        <v>17</v>
      </c>
      <c r="G13" s="21"/>
      <c r="H13" s="22"/>
      <c r="I13" s="21">
        <f t="shared" si="1"/>
        <v>0</v>
      </c>
    </row>
    <row r="14" spans="2:9" x14ac:dyDescent="0.4">
      <c r="B14" s="20"/>
      <c r="C14" s="21"/>
      <c r="D14" s="21"/>
      <c r="E14" s="21"/>
      <c r="F14" s="20" t="s">
        <v>18</v>
      </c>
      <c r="G14" s="21">
        <v>25166219</v>
      </c>
      <c r="H14" s="22">
        <v>22796043</v>
      </c>
      <c r="I14" s="21">
        <f t="shared" si="1"/>
        <v>2370176</v>
      </c>
    </row>
    <row r="15" spans="2:9" x14ac:dyDescent="0.4">
      <c r="B15" s="20"/>
      <c r="C15" s="21"/>
      <c r="D15" s="21"/>
      <c r="E15" s="21"/>
      <c r="F15" s="20" t="s">
        <v>19</v>
      </c>
      <c r="G15" s="21">
        <v>3755319</v>
      </c>
      <c r="H15" s="22"/>
      <c r="I15" s="21">
        <f t="shared" si="1"/>
        <v>3755319</v>
      </c>
    </row>
    <row r="16" spans="2:9" x14ac:dyDescent="0.4">
      <c r="B16" s="20"/>
      <c r="C16" s="21"/>
      <c r="D16" s="21"/>
      <c r="E16" s="21"/>
      <c r="F16" s="20" t="s">
        <v>20</v>
      </c>
      <c r="G16" s="21">
        <v>7187271</v>
      </c>
      <c r="H16" s="22">
        <v>2831187</v>
      </c>
      <c r="I16" s="21">
        <f t="shared" si="1"/>
        <v>4356084</v>
      </c>
    </row>
    <row r="17" spans="2:9" x14ac:dyDescent="0.4">
      <c r="B17" s="20"/>
      <c r="C17" s="21"/>
      <c r="D17" s="21"/>
      <c r="E17" s="21"/>
      <c r="F17" s="20" t="s">
        <v>21</v>
      </c>
      <c r="G17" s="21">
        <v>20082000</v>
      </c>
      <c r="H17" s="22">
        <v>19025000</v>
      </c>
      <c r="I17" s="21">
        <f t="shared" si="1"/>
        <v>1057000</v>
      </c>
    </row>
    <row r="18" spans="2:9" x14ac:dyDescent="0.4">
      <c r="B18" s="14" t="s">
        <v>22</v>
      </c>
      <c r="C18" s="15">
        <f>+C19 +C22</f>
        <v>235748301</v>
      </c>
      <c r="D18" s="16">
        <f>+D19 +D22</f>
        <v>210194999</v>
      </c>
      <c r="E18" s="15">
        <f t="shared" si="0"/>
        <v>25553302</v>
      </c>
      <c r="F18" s="14" t="s">
        <v>23</v>
      </c>
      <c r="G18" s="15">
        <f>+G19+G20</f>
        <v>462000</v>
      </c>
      <c r="H18" s="16">
        <f>+H19+H20</f>
        <v>0</v>
      </c>
      <c r="I18" s="15">
        <f t="shared" si="1"/>
        <v>462000</v>
      </c>
    </row>
    <row r="19" spans="2:9" x14ac:dyDescent="0.4">
      <c r="B19" s="14" t="s">
        <v>24</v>
      </c>
      <c r="C19" s="15">
        <f>+C20+C21</f>
        <v>77304684</v>
      </c>
      <c r="D19" s="16">
        <f>+D20+D21</f>
        <v>82453253</v>
      </c>
      <c r="E19" s="15">
        <f t="shared" si="0"/>
        <v>-5148569</v>
      </c>
      <c r="F19" s="20" t="s">
        <v>25</v>
      </c>
      <c r="G19" s="21">
        <v>462000</v>
      </c>
      <c r="H19" s="22"/>
      <c r="I19" s="21">
        <f t="shared" si="1"/>
        <v>462000</v>
      </c>
    </row>
    <row r="20" spans="2:9" x14ac:dyDescent="0.4">
      <c r="B20" s="17" t="s">
        <v>26</v>
      </c>
      <c r="C20" s="18">
        <v>22551500</v>
      </c>
      <c r="D20" s="19">
        <v>22551500</v>
      </c>
      <c r="E20" s="18">
        <f t="shared" si="0"/>
        <v>0</v>
      </c>
      <c r="F20" s="20" t="s">
        <v>27</v>
      </c>
      <c r="G20" s="21"/>
      <c r="H20" s="22"/>
      <c r="I20" s="21">
        <f t="shared" si="1"/>
        <v>0</v>
      </c>
    </row>
    <row r="21" spans="2:9" x14ac:dyDescent="0.4">
      <c r="B21" s="20" t="s">
        <v>28</v>
      </c>
      <c r="C21" s="21">
        <v>54753184</v>
      </c>
      <c r="D21" s="22">
        <v>59901753</v>
      </c>
      <c r="E21" s="21">
        <f t="shared" si="0"/>
        <v>-5148569</v>
      </c>
      <c r="F21" s="14" t="s">
        <v>29</v>
      </c>
      <c r="G21" s="15">
        <f>+G9 +G18</f>
        <v>69168121</v>
      </c>
      <c r="H21" s="15">
        <f>+H9 +H18</f>
        <v>56412816</v>
      </c>
      <c r="I21" s="15">
        <f t="shared" si="1"/>
        <v>12755305</v>
      </c>
    </row>
    <row r="22" spans="2:9" x14ac:dyDescent="0.4">
      <c r="B22" s="14" t="s">
        <v>30</v>
      </c>
      <c r="C22" s="15">
        <f>+C23+C24+C25+C26+C27+C28+C29+C30+C31+C32+C33</f>
        <v>158443617</v>
      </c>
      <c r="D22" s="16">
        <f>+D23+D24+D25+D26+D27+D28+D29+D30+D31+D32+D33</f>
        <v>127741746</v>
      </c>
      <c r="E22" s="15">
        <f t="shared" si="0"/>
        <v>30701871</v>
      </c>
      <c r="F22" s="23" t="s">
        <v>31</v>
      </c>
      <c r="G22" s="24"/>
      <c r="H22" s="24"/>
      <c r="I22" s="25"/>
    </row>
    <row r="23" spans="2:9" x14ac:dyDescent="0.4">
      <c r="B23" s="17" t="s">
        <v>26</v>
      </c>
      <c r="C23" s="18"/>
      <c r="D23" s="19"/>
      <c r="E23" s="18">
        <f t="shared" si="0"/>
        <v>0</v>
      </c>
      <c r="F23" s="17" t="s">
        <v>32</v>
      </c>
      <c r="G23" s="18"/>
      <c r="H23" s="19"/>
      <c r="I23" s="18">
        <f t="shared" si="1"/>
        <v>0</v>
      </c>
    </row>
    <row r="24" spans="2:9" x14ac:dyDescent="0.4">
      <c r="B24" s="20" t="s">
        <v>28</v>
      </c>
      <c r="C24" s="21">
        <v>979443</v>
      </c>
      <c r="D24" s="22">
        <v>1095616</v>
      </c>
      <c r="E24" s="21">
        <f t="shared" si="0"/>
        <v>-116173</v>
      </c>
      <c r="F24" s="20" t="s">
        <v>33</v>
      </c>
      <c r="G24" s="21">
        <v>35811447</v>
      </c>
      <c r="H24" s="22">
        <v>40737040</v>
      </c>
      <c r="I24" s="21">
        <f t="shared" si="1"/>
        <v>-4925593</v>
      </c>
    </row>
    <row r="25" spans="2:9" x14ac:dyDescent="0.4">
      <c r="B25" s="20" t="s">
        <v>34</v>
      </c>
      <c r="C25" s="21"/>
      <c r="D25" s="22"/>
      <c r="E25" s="21">
        <f t="shared" si="0"/>
        <v>0</v>
      </c>
      <c r="F25" s="20" t="s">
        <v>35</v>
      </c>
      <c r="G25" s="21">
        <f>+G26+G27+G28+G29</f>
        <v>147500000</v>
      </c>
      <c r="H25" s="22">
        <f>+H26+H27+H28+H29</f>
        <v>115500000</v>
      </c>
      <c r="I25" s="21">
        <f t="shared" si="1"/>
        <v>32000000</v>
      </c>
    </row>
    <row r="26" spans="2:9" x14ac:dyDescent="0.4">
      <c r="B26" s="20" t="s">
        <v>36</v>
      </c>
      <c r="C26" s="21">
        <v>3798735</v>
      </c>
      <c r="D26" s="22">
        <v>4936276</v>
      </c>
      <c r="E26" s="21">
        <f t="shared" si="0"/>
        <v>-1137541</v>
      </c>
      <c r="F26" s="20" t="s">
        <v>37</v>
      </c>
      <c r="G26" s="21">
        <v>40000000</v>
      </c>
      <c r="H26" s="22">
        <v>35000000</v>
      </c>
      <c r="I26" s="21">
        <f t="shared" si="1"/>
        <v>5000000</v>
      </c>
    </row>
    <row r="27" spans="2:9" x14ac:dyDescent="0.4">
      <c r="B27" s="20" t="s">
        <v>38</v>
      </c>
      <c r="C27" s="21">
        <v>5703439</v>
      </c>
      <c r="D27" s="22">
        <v>6209854</v>
      </c>
      <c r="E27" s="21">
        <f t="shared" si="0"/>
        <v>-506415</v>
      </c>
      <c r="F27" s="20" t="s">
        <v>39</v>
      </c>
      <c r="G27" s="21">
        <v>18100000</v>
      </c>
      <c r="H27" s="22">
        <v>18100000</v>
      </c>
      <c r="I27" s="21">
        <f t="shared" si="1"/>
        <v>0</v>
      </c>
    </row>
    <row r="28" spans="2:9" x14ac:dyDescent="0.4">
      <c r="B28" s="20" t="s">
        <v>40</v>
      </c>
      <c r="C28" s="21">
        <v>462000</v>
      </c>
      <c r="D28" s="22"/>
      <c r="E28" s="21">
        <f t="shared" si="0"/>
        <v>462000</v>
      </c>
      <c r="F28" s="20" t="s">
        <v>41</v>
      </c>
      <c r="G28" s="21">
        <v>14000000</v>
      </c>
      <c r="H28" s="22">
        <v>9000000</v>
      </c>
      <c r="I28" s="21">
        <f t="shared" si="1"/>
        <v>5000000</v>
      </c>
    </row>
    <row r="29" spans="2:9" x14ac:dyDescent="0.4">
      <c r="B29" s="20" t="s">
        <v>42</v>
      </c>
      <c r="C29" s="21"/>
      <c r="D29" s="22"/>
      <c r="E29" s="21">
        <f t="shared" si="0"/>
        <v>0</v>
      </c>
      <c r="F29" s="20" t="s">
        <v>43</v>
      </c>
      <c r="G29" s="21">
        <v>75400000</v>
      </c>
      <c r="H29" s="22">
        <v>53400000</v>
      </c>
      <c r="I29" s="21">
        <f t="shared" si="1"/>
        <v>22000000</v>
      </c>
    </row>
    <row r="30" spans="2:9" x14ac:dyDescent="0.4">
      <c r="B30" s="20" t="s">
        <v>44</v>
      </c>
      <c r="C30" s="21">
        <v>40000000</v>
      </c>
      <c r="D30" s="22">
        <v>35000000</v>
      </c>
      <c r="E30" s="21">
        <f t="shared" si="0"/>
        <v>5000000</v>
      </c>
      <c r="F30" s="20" t="s">
        <v>45</v>
      </c>
      <c r="G30" s="21">
        <v>150629732</v>
      </c>
      <c r="H30" s="22">
        <v>146474639</v>
      </c>
      <c r="I30" s="21">
        <f t="shared" si="1"/>
        <v>4155093</v>
      </c>
    </row>
    <row r="31" spans="2:9" x14ac:dyDescent="0.4">
      <c r="B31" s="20" t="s">
        <v>46</v>
      </c>
      <c r="C31" s="21">
        <v>18100000</v>
      </c>
      <c r="D31" s="22">
        <v>18100000</v>
      </c>
      <c r="E31" s="21">
        <f t="shared" si="0"/>
        <v>0</v>
      </c>
      <c r="F31" s="20" t="s">
        <v>47</v>
      </c>
      <c r="G31" s="21">
        <v>36155093</v>
      </c>
      <c r="H31" s="22">
        <v>24210001</v>
      </c>
      <c r="I31" s="21">
        <f t="shared" si="1"/>
        <v>11945092</v>
      </c>
    </row>
    <row r="32" spans="2:9" x14ac:dyDescent="0.4">
      <c r="B32" s="20" t="s">
        <v>48</v>
      </c>
      <c r="C32" s="21">
        <v>14000000</v>
      </c>
      <c r="D32" s="22">
        <v>9000000</v>
      </c>
      <c r="E32" s="21">
        <f t="shared" si="0"/>
        <v>5000000</v>
      </c>
      <c r="F32" s="26"/>
      <c r="G32" s="27"/>
      <c r="H32" s="27"/>
      <c r="I32" s="27"/>
    </row>
    <row r="33" spans="2:9" x14ac:dyDescent="0.4">
      <c r="B33" s="20" t="s">
        <v>49</v>
      </c>
      <c r="C33" s="21">
        <v>75400000</v>
      </c>
      <c r="D33" s="22">
        <v>53400000</v>
      </c>
      <c r="E33" s="21">
        <f t="shared" si="0"/>
        <v>22000000</v>
      </c>
      <c r="F33" s="14" t="s">
        <v>50</v>
      </c>
      <c r="G33" s="15">
        <f>+G23 +G24 +G25 +G30</f>
        <v>333941179</v>
      </c>
      <c r="H33" s="15">
        <f>+H23 +H24 +H25 +H30</f>
        <v>302711679</v>
      </c>
      <c r="I33" s="15">
        <f t="shared" si="1"/>
        <v>31229500</v>
      </c>
    </row>
    <row r="34" spans="2:9" x14ac:dyDescent="0.4">
      <c r="B34" s="14" t="s">
        <v>51</v>
      </c>
      <c r="C34" s="15">
        <f>+C9 +C18</f>
        <v>403109300</v>
      </c>
      <c r="D34" s="15">
        <f>+D9 +D18</f>
        <v>359124495</v>
      </c>
      <c r="E34" s="15">
        <f t="shared" si="0"/>
        <v>43984805</v>
      </c>
      <c r="F34" s="28" t="s">
        <v>52</v>
      </c>
      <c r="G34" s="29">
        <f>+G21 +G33</f>
        <v>403109300</v>
      </c>
      <c r="H34" s="29">
        <f>+H21 +H33</f>
        <v>359124495</v>
      </c>
      <c r="I34" s="29">
        <f t="shared" si="1"/>
        <v>43984805</v>
      </c>
    </row>
  </sheetData>
  <mergeCells count="5">
    <mergeCell ref="B3:I3"/>
    <mergeCell ref="B5:I5"/>
    <mergeCell ref="B7:E7"/>
    <mergeCell ref="F7:I7"/>
    <mergeCell ref="F22:I22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&amp;L社会福祉法人伊万里福祉会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USR03</dc:creator>
  <cp:lastModifiedBy>USR03</cp:lastModifiedBy>
  <dcterms:created xsi:type="dcterms:W3CDTF">2024-05-24T07:25:19Z</dcterms:created>
  <dcterms:modified xsi:type="dcterms:W3CDTF">2024-05-24T07:25:19Z</dcterms:modified>
</cp:coreProperties>
</file>